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externalReferences>
    <externalReference r:id="rId4"/>
  </externalReference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<sst xmlns="http://schemas.openxmlformats.org/spreadsheetml/2006/main" count="76" uniqueCount="30">
  <si>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</si>
  <si>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</si>
  <si>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</si>
  <si>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</si>
  <si>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</si>
  <si>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</si>
  <si>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</si>
  <si>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</si>
  <si>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</si>
  <si>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</si>
  <si>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</si>
  <si>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</si>
  <si>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</si>
  <si>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</si>
  <si>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</si>
  <si>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</si>
  <si>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</si>
  <si>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</si>
  <si>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</si>
  <si>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</si>
  <si>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</si>
  <si>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</si>
  <si>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</si>
  <si>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</si>
  <si>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</si>
  <si>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</si>
  <si>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</si>
  <si>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</si>
  <si>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</si>
  <si>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февраль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</si>
</sst>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4;&#1090;&#1095;&#1077;&#1090;&#1085;&#1086;&#1089;&#1090;&#1100;\&#1057;&#1072;&#1081;&#1090;\&#1057;&#1088;&#1077;&#1076;&#1085;&#1077;&#1074;&#1079;&#1074;&#1077;&#1096;&#1077;&#1085;&#1085;&#1072;&#1103;%20&#1094;&#1077;&#1085;&#1072;\12.20%20&#1057;&#1088;&#1077;&#1076;&#1085;&#1077;&#1074;&#1079;&#1074;&#1077;&#1096;&#1077;&#1085;&#1085;&#1072;&#1103;%20&#109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"/>
      <sheetName val="5 ЦК"/>
      <sheetName val="6ЦК"/>
      <sheetName val="расчет ср.нер.цены"/>
      <sheetName val="объем ээ"/>
      <sheetName val="АТС"/>
      <sheetName val="объем пик мощн"/>
      <sheetName val="рег.тарифы"/>
      <sheetName val="иные услуги"/>
      <sheetName val="час пиковой нагруз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4497.9575837600005</v>
      </c>
      <c r="B11" s="74"/>
      <c r="C11" s="74">
        <f>$E56*1000+$E$59+F$53+$E$60*1000</f>
        <v>5171.66758376</v>
      </c>
      <c r="D11" s="74"/>
      <c r="E11" s="74">
        <f>$E56*1000+$E$59+G$53+$E$60*1000</f>
        <v>5415.41758376</v>
      </c>
      <c r="F11" s="74"/>
      <c r="G11" s="74">
        <f>$E56*1000+$E$59+H$53+$E$60*1000</f>
        <v>6418.2075837600005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3873.78758376</v>
      </c>
      <c r="B15" s="74"/>
      <c r="C15" s="74">
        <f>$E57*1000+$E$59+F$53+$E$60*1000</f>
        <v>4547.4975837599995</v>
      </c>
      <c r="D15" s="74"/>
      <c r="E15" s="74">
        <f>$E57*1000+$E$59+G$53+$E$60*1000</f>
        <v>4791.2475837599995</v>
      </c>
      <c r="F15" s="74"/>
      <c r="G15" s="74">
        <f>$E57*1000+$E$59+H$53+$E$60*1000</f>
        <v>5794.03758376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3836.44758376</v>
      </c>
      <c r="B19" s="74"/>
      <c r="C19" s="74">
        <f>$E58*1000+$E$59+F$53+$E$60*1000</f>
        <v>4510.157583759999</v>
      </c>
      <c r="D19" s="74"/>
      <c r="E19" s="74">
        <f>$E58*1000+$E$59+G$53+$E$60*1000</f>
        <v>4753.907583759999</v>
      </c>
      <c r="F19" s="74"/>
      <c r="G19" s="74">
        <f>$E58*1000+$E$59+H$53+$E$60*1000</f>
        <v>5756.69758376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2647.10758376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3505.68758376</v>
      </c>
      <c r="B25" s="109"/>
      <c r="C25" s="115">
        <f>$E$59+F$53+$E$60*1000</f>
        <v>4179.39758376</v>
      </c>
      <c r="D25" s="116"/>
      <c r="E25" s="109">
        <f>$E$59+G$53+$E$60*1000</f>
        <v>4423.14758376</v>
      </c>
      <c r="F25" s="109"/>
      <c r="G25" s="109">
        <f>+$E$59+H$53+$E$60*1000</f>
        <v>5425.93758376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2716.619</v>
      </c>
      <c r="F34" s="29">
        <f t="shared" si="0"/>
        <v>3390.329</v>
      </c>
      <c r="G34" s="29">
        <f t="shared" si="0"/>
        <v>3634.079</v>
      </c>
      <c r="H34" s="36">
        <f t="shared" si="0"/>
        <v>4636.869</v>
      </c>
      <c r="I34" s="35">
        <v>813.92</v>
      </c>
    </row>
    <row r="35" spans="1:9" ht="15">
      <c r="A35" s="63" t="s">
        <v>13</v>
      </c>
      <c r="B35" s="64"/>
      <c r="C35" s="64"/>
      <c r="D35" s="65"/>
      <c r="E35" s="29">
        <f t="shared" si="0"/>
        <v>3938.879</v>
      </c>
      <c r="F35" s="29">
        <f t="shared" si="0"/>
        <v>4612.589</v>
      </c>
      <c r="G35" s="29">
        <f t="shared" si="0"/>
        <v>4856.339</v>
      </c>
      <c r="H35" s="36">
        <f t="shared" si="0"/>
        <v>5859.129</v>
      </c>
      <c r="I35" s="35">
        <v>2036.18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6675.119000000001</v>
      </c>
      <c r="F36" s="30">
        <f t="shared" si="0"/>
        <v>7348.829</v>
      </c>
      <c r="G36" s="30">
        <f t="shared" si="0"/>
        <v>7592.579</v>
      </c>
      <c r="H36" s="37">
        <f t="shared" si="0"/>
        <v>8595.369</v>
      </c>
      <c r="I36" s="35">
        <v>4772.42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2092.449</v>
      </c>
      <c r="F40" s="29">
        <f t="shared" si="1"/>
        <v>2766.159</v>
      </c>
      <c r="G40" s="29">
        <f t="shared" si="1"/>
        <v>3009.909</v>
      </c>
      <c r="H40" s="36">
        <f t="shared" si="1"/>
        <v>4012.699</v>
      </c>
    </row>
    <row r="41" spans="1:8" ht="15">
      <c r="A41" s="63" t="s">
        <v>13</v>
      </c>
      <c r="B41" s="64"/>
      <c r="C41" s="64"/>
      <c r="D41" s="65"/>
      <c r="E41" s="29">
        <f t="shared" si="1"/>
        <v>3314.709</v>
      </c>
      <c r="F41" s="29">
        <f t="shared" si="1"/>
        <v>3988.419</v>
      </c>
      <c r="G41" s="29">
        <f t="shared" si="1"/>
        <v>4232.169</v>
      </c>
      <c r="H41" s="36">
        <f t="shared" si="1"/>
        <v>5234.959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6050.9490000000005</v>
      </c>
      <c r="F42" s="30">
        <f t="shared" si="1"/>
        <v>6724.659</v>
      </c>
      <c r="G42" s="30">
        <f t="shared" si="1"/>
        <v>6968.409</v>
      </c>
      <c r="H42" s="37">
        <f t="shared" si="1"/>
        <v>7971.1990000000005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2055.109</v>
      </c>
      <c r="F46" s="29">
        <f t="shared" si="2"/>
        <v>2728.819</v>
      </c>
      <c r="G46" s="29">
        <f t="shared" si="2"/>
        <v>2972.569</v>
      </c>
      <c r="H46" s="36">
        <f t="shared" si="2"/>
        <v>3975.359</v>
      </c>
    </row>
    <row r="47" spans="1:8" ht="15">
      <c r="A47" s="63" t="s">
        <v>13</v>
      </c>
      <c r="B47" s="64"/>
      <c r="C47" s="64"/>
      <c r="D47" s="65"/>
      <c r="E47" s="29">
        <f t="shared" si="2"/>
        <v>3277.3689999999997</v>
      </c>
      <c r="F47" s="29">
        <f t="shared" si="2"/>
        <v>3951.0789999999997</v>
      </c>
      <c r="G47" s="29">
        <f t="shared" si="2"/>
        <v>4194.829</v>
      </c>
      <c r="H47" s="36">
        <f t="shared" si="2"/>
        <v>5197.619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6013.609</v>
      </c>
      <c r="F48" s="30">
        <f t="shared" si="2"/>
        <v>6687.3189999999995</v>
      </c>
      <c r="G48" s="30">
        <f t="shared" si="2"/>
        <v>6931.0689999999995</v>
      </c>
      <c r="H48" s="37">
        <f t="shared" si="2"/>
        <v>7933.859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528550.28</v>
      </c>
      <c r="F55" s="22">
        <v>763012.35</v>
      </c>
      <c r="G55" s="22">
        <v>926606.07</v>
      </c>
      <c r="H55" s="23">
        <v>1218001.25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0.99227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0.3681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0.33076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0.352+5.303+1.214</f>
        <v>6.869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2.59525858376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2021-02-01T04:08:29Z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