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<sst xmlns="http://schemas.openxmlformats.org/spreadsheetml/2006/main" count="97" uniqueCount="36">
  <si>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</si>
  <si>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</si>
  <si>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</si>
  <si>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</si>
  <si>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</si>
  <si>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</si>
  <si>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</si>
  <si>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</si>
  <si>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</si>
  <si>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</si>
  <si>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</si>
  <si>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</si>
  <si>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</si>
  <si>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</si>
  <si>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</si>
  <si>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</si>
  <si>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</si>
  <si>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</si>
  <si>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</si>
  <si>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</si>
  <si>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</si>
  <si>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</si>
  <si>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</si>
  <si>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</si>
  <si>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</si>
  <si>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</si>
  <si>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</si>
  <si>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</si>
  <si>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</si>
  <si>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</si>
  <si>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</si>
  <si>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</si>
  <si>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октябрь 2015 г. для потребителей ООО "Заринская горэлектросеть"</t>
  </si>
  <si>
    <t>807,65</t>
  </si>
  <si>
    <t>1675,82</t>
  </si>
  <si>
    <t>2592,87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</si>
</sst>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3" applyFont="1" applyBorder="1" applyAlignment="1">
      <alignment horizontal="left" vertical="top" wrapText="1"/>
      <protection/>
    </xf>
    <xf numFmtId="0" fontId="24" fillId="0" borderId="34" xfId="53" applyFont="1" applyFill="1" applyBorder="1" applyAlignment="1">
      <alignment horizontal="center" vertical="center" wrapText="1"/>
      <protection/>
    </xf>
    <xf numFmtId="0" fontId="24" fillId="0" borderId="35" xfId="53" applyFont="1" applyFill="1" applyBorder="1" applyAlignment="1">
      <alignment horizontal="center" vertical="center" wrapText="1"/>
      <protection/>
    </xf>
    <xf numFmtId="0" fontId="24" fillId="0" borderId="36" xfId="53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40" xfId="53" applyFont="1" applyFill="1" applyBorder="1" applyAlignment="1">
      <alignment horizontal="center" vertical="center" wrapText="1"/>
      <protection/>
    </xf>
    <xf numFmtId="177" fontId="24" fillId="0" borderId="41" xfId="53" applyNumberFormat="1" applyFont="1" applyFill="1" applyBorder="1" applyAlignment="1">
      <alignment horizontal="center" vertical="justify"/>
      <protection/>
    </xf>
    <xf numFmtId="177" fontId="24" fillId="0" borderId="42" xfId="53" applyNumberFormat="1" applyFont="1" applyFill="1" applyBorder="1" applyAlignment="1">
      <alignment horizontal="center" vertical="justify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43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44" xfId="53" applyNumberFormat="1" applyFont="1" applyFill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left" vertical="top" wrapText="1"/>
      <protection/>
    </xf>
    <xf numFmtId="4" fontId="24" fillId="0" borderId="25" xfId="53" applyNumberFormat="1" applyFont="1" applyFill="1" applyBorder="1" applyAlignment="1">
      <alignment horizontal="left" vertical="top" wrapText="1"/>
      <protection/>
    </xf>
    <xf numFmtId="4" fontId="24" fillId="0" borderId="42" xfId="53" applyNumberFormat="1" applyFont="1" applyFill="1" applyBorder="1" applyAlignment="1">
      <alignment horizontal="left" vertical="top" wrapText="1"/>
      <protection/>
    </xf>
    <xf numFmtId="0" fontId="23" fillId="0" borderId="28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center" vertical="center" wrapText="1"/>
      <protection/>
    </xf>
    <xf numFmtId="4" fontId="24" fillId="0" borderId="35" xfId="53" applyNumberFormat="1" applyFont="1" applyFill="1" applyBorder="1" applyAlignment="1">
      <alignment horizontal="center" vertical="center" wrapText="1"/>
      <protection/>
    </xf>
    <xf numFmtId="4" fontId="24" fillId="0" borderId="47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27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4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4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46" xfId="53" applyFont="1" applyFill="1" applyBorder="1" applyAlignment="1">
      <alignment horizontal="center" vertical="center" wrapText="1"/>
      <protection/>
    </xf>
    <xf numFmtId="177" fontId="25" fillId="0" borderId="50" xfId="53" applyNumberFormat="1" applyFont="1" applyFill="1" applyBorder="1" applyAlignment="1">
      <alignment horizontal="center" vertical="justify" wrapText="1"/>
      <protection/>
    </xf>
    <xf numFmtId="177" fontId="25" fillId="0" borderId="33" xfId="53" applyNumberFormat="1" applyFont="1" applyFill="1" applyBorder="1" applyAlignment="1">
      <alignment horizontal="center" vertical="justify" wrapText="1"/>
      <protection/>
    </xf>
    <xf numFmtId="177" fontId="25" fillId="0" borderId="40" xfId="53" applyNumberFormat="1" applyFont="1" applyFill="1" applyBorder="1" applyAlignment="1">
      <alignment horizontal="center" vertical="justify" wrapText="1"/>
      <protection/>
    </xf>
    <xf numFmtId="4" fontId="24" fillId="0" borderId="43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41" xfId="53" applyNumberFormat="1" applyFont="1" applyFill="1" applyBorder="1" applyAlignment="1">
      <alignment horizontal="center" vertical="justify"/>
      <protection/>
    </xf>
    <xf numFmtId="4" fontId="24" fillId="0" borderId="42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31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7" fontId="24" fillId="0" borderId="51" xfId="53" applyNumberFormat="1" applyFont="1" applyFill="1" applyBorder="1" applyAlignment="1">
      <alignment horizontal="center" vertical="justify"/>
      <protection/>
    </xf>
    <xf numFmtId="0" fontId="24" fillId="0" borderId="38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26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0" zoomScaleNormal="115" zoomScaleSheetLayoutView="110" zoomScalePageLayoutView="0" workbookViewId="0" topLeftCell="A1">
      <selection activeCell="E78" sqref="E78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2828.7975919226647</v>
      </c>
      <c r="B11" s="67"/>
      <c r="C11" s="65">
        <f>$E66*$E$70*$E$72*1000+$E$71+F$63+$E$72*1000</f>
        <v>3463.9475919226647</v>
      </c>
      <c r="D11" s="66"/>
      <c r="E11" s="67">
        <f>$E66*$E$70*$E$72*1000+$E$71+G$63+$E$72*1000</f>
        <v>3699.4675919226647</v>
      </c>
      <c r="F11" s="67"/>
      <c r="G11" s="65">
        <f>$E66*$E$70*$E$72*1000+$E$71+H$63+$E$72*1000</f>
        <v>4664.397591922665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2823.7035379194235</v>
      </c>
      <c r="B15" s="67"/>
      <c r="C15" s="65">
        <f>$E67*$E$70*$E$72*1000+$E$71+F$63+$E$72*1000</f>
        <v>3458.8535379194236</v>
      </c>
      <c r="D15" s="66"/>
      <c r="E15" s="67">
        <f>$E67*$E$70*$E$72*1000+$E$71+G$63+$E$72*1000</f>
        <v>3694.373537919423</v>
      </c>
      <c r="F15" s="67"/>
      <c r="G15" s="67">
        <f>$E67*$E$70*$E$72*1000+$E$71+H$63+$E$72*1000</f>
        <v>4659.303537919423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2793.742953633692</v>
      </c>
      <c r="B19" s="67"/>
      <c r="C19" s="65">
        <f>$E68*$E$70*$E$72*1000+$E$71+F$63+$E$72*1000</f>
        <v>3428.8929536336923</v>
      </c>
      <c r="D19" s="66"/>
      <c r="E19" s="67">
        <f>$E68*$E$70*$E$72*1000+$E$71+G$63+$E$72*1000</f>
        <v>3664.4129536336923</v>
      </c>
      <c r="F19" s="67"/>
      <c r="G19" s="67">
        <f>$E68*$E$70*$E$72*1000+$E$71+H$63+$E$72*1000</f>
        <v>4629.342953633692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2769.48016308492</v>
      </c>
      <c r="B23" s="67"/>
      <c r="C23" s="65">
        <f>$E69*$E$70*$E$72*1000+$E$71+F$63+$E$72*1000</f>
        <v>3404.6301630849202</v>
      </c>
      <c r="D23" s="66"/>
      <c r="E23" s="67">
        <f>$E69*$E$70*$E$72*1000+$E$71+G$63+$E$72*1000</f>
        <v>3640.1501630849198</v>
      </c>
      <c r="F23" s="67"/>
      <c r="G23" s="67">
        <f>$E69*$E$70*$E$72*1000+$E$71+H$63+$E$72*1000</f>
        <v>4605.08016308492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1934.7226678672002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2741.6326678672003</v>
      </c>
      <c r="B29" s="98"/>
      <c r="C29" s="99">
        <f>$E$71+F$63+$E$72*1000</f>
        <v>3376.7826678672</v>
      </c>
      <c r="D29" s="100"/>
      <c r="E29" s="98">
        <f>$E$71+G$63+$E$72*1000</f>
        <v>3612.3026678672004</v>
      </c>
      <c r="F29" s="98"/>
      <c r="G29" s="98">
        <f>+$E$71+H$63+$E$72*1000</f>
        <v>4577.2326678672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1699.90943</v>
      </c>
      <c r="F38" s="29">
        <f>$E66*$E$70*$I$38+$E$71+F$63+$I$38</f>
        <v>2335.05943</v>
      </c>
      <c r="G38" s="29">
        <f>$E66*$E$70*$I$38+$E$71+G$63+$I$38</f>
        <v>2570.57943</v>
      </c>
      <c r="H38" s="29">
        <f>$E66*$E$70*$I$38+$E$71+H$63+$I$38</f>
        <v>3535.50943</v>
      </c>
      <c r="I38" s="33" t="s">
        <v>33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2603.66417</v>
      </c>
      <c r="F39" s="29">
        <f>$E67*$E$70*$I$39+$E$71+F$63+$I$39</f>
        <v>3238.8141699999996</v>
      </c>
      <c r="G39" s="29">
        <f>$E67*$E$70*$I$39+$E$71+G$63+$I$39</f>
        <v>3474.33417</v>
      </c>
      <c r="H39" s="29">
        <f>$E67*$E$70*$I$39+$E$71+H$63+$I$39</f>
        <v>4439.2641699999995</v>
      </c>
      <c r="I39" s="34" t="s">
        <v>34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3519.4310693999996</v>
      </c>
      <c r="F40" s="29">
        <f>$E68*$E$70*$I$40+$E$71+F$63+$I$40</f>
        <v>4154.5810694</v>
      </c>
      <c r="G40" s="29">
        <f>$E68*$E$70*$I$40+$E$71+G$63+$I$40</f>
        <v>4390.1010694</v>
      </c>
      <c r="H40" s="30">
        <f>$E68*$E$70*$I$40+$E$71+H$63+$I$40</f>
        <v>5355.0310694</v>
      </c>
      <c r="I40" s="34" t="s">
        <v>35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1697.728775</v>
      </c>
      <c r="F44" s="29">
        <f>$E67*$E$70*$I$38+$E$71+F$63+$I$38</f>
        <v>2332.878775</v>
      </c>
      <c r="G44" s="29">
        <f>$E67*$E$70*$I$38+$E$71+G$63+$I$38</f>
        <v>2568.398775</v>
      </c>
      <c r="H44" s="29">
        <f>$E67*$E$70*$I$38+$E$71+H$63+$I$38</f>
        <v>3533.328775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2603.66417</v>
      </c>
      <c r="F45" s="29">
        <f>$E67*$E$70*$I$39+$E$71+F$63+$I$39</f>
        <v>3238.8141699999996</v>
      </c>
      <c r="G45" s="29">
        <f>$E67*$E$70*$I$39+$E$71+G$63+$I$39</f>
        <v>3474.33417</v>
      </c>
      <c r="H45" s="29">
        <f>$E67*$E$70*$I$39+$E$71+H$63+$I$39</f>
        <v>4439.2641699999995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3560.605845</v>
      </c>
      <c r="F46" s="29">
        <f>$E67*$E$70*$I$40+$E$71+F$63+$I$40</f>
        <v>4195.755845</v>
      </c>
      <c r="G46" s="29">
        <f>$E67*$E$70*$I$40+$E$71+G$63+$I$40</f>
        <v>4431.275845</v>
      </c>
      <c r="H46" s="30">
        <f>$E67*$E$70*$I$40+$E$71+H$63+$I$40</f>
        <v>5396.2058449999995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1684.9032929999998</v>
      </c>
      <c r="F50" s="29">
        <f>$E68*$E$70*$I$38+$E$71+F$63+$I$38</f>
        <v>2320.053293</v>
      </c>
      <c r="G50" s="29">
        <f>$E68*$E$70*$I$38+$E$71+G$63+$I$38</f>
        <v>2555.573293</v>
      </c>
      <c r="H50" s="29">
        <f>$E68*$E$70*$I$38+$E$71+H$63+$I$38</f>
        <v>3520.5032929999998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2577.0521484</v>
      </c>
      <c r="F51" s="29">
        <f>$E68*$E$70*$I$39+$E$71+F$63+$I$39</f>
        <v>3212.2021483999997</v>
      </c>
      <c r="G51" s="29">
        <f>$E68*$E$70*$I$39+$E$71+G$63+$I$39</f>
        <v>3447.7221484</v>
      </c>
      <c r="H51" s="29">
        <f>$E68*$E$70*$I$39+$E$71+H$63+$I$39</f>
        <v>4412.6521483999995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3519.4310693999996</v>
      </c>
      <c r="F52" s="29">
        <f>$E68*$E$70*$I$40+$E$71+F$63+$I$40</f>
        <v>4154.5810694</v>
      </c>
      <c r="G52" s="29">
        <f>$E68*$E$70*$I$40+$E$71+G$63+$I$40</f>
        <v>4390.1010694</v>
      </c>
      <c r="H52" s="30">
        <f>$E68*$E$70*$I$40+$E$71+H$63+$I$40</f>
        <v>5355.0310694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1674.5169139999998</v>
      </c>
      <c r="F56" s="29">
        <f>$E69*$E$70*$I$38+$E$71+F$63+$I$38</f>
        <v>2309.666914</v>
      </c>
      <c r="G56" s="29">
        <f>$E69*$E$70*$I$38+$E$71+G$63+$I$38</f>
        <v>2545.186914</v>
      </c>
      <c r="H56" s="29">
        <f>$E69*$E$70*$I$38+$E$71+H$63+$I$38</f>
        <v>3510.1169139999997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2555.5011031999998</v>
      </c>
      <c r="F57" s="29">
        <f>$E69*$E$70*$I$39+$E$71+F$63+$I$39</f>
        <v>3190.6511032</v>
      </c>
      <c r="G57" s="29">
        <f>$E69*$E$70*$I$39+$E$71+G$63+$I$39</f>
        <v>3426.1711032</v>
      </c>
      <c r="H57" s="29">
        <f>$E69*$E$70*$I$39+$E$71+H$63+$I$39</f>
        <v>4391.1011032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3486.0867611999997</v>
      </c>
      <c r="F58" s="30">
        <f>$E69*$E$70*$I$40+$E$71+F$63+$I$40</f>
        <v>4121.2367612</v>
      </c>
      <c r="G58" s="30">
        <f>$E69*$E$70*$I$40+$E$71+G$63+$I$40</f>
        <v>4356.7567612</v>
      </c>
      <c r="H58" s="30">
        <f>$E69*$E$70*$I$40+$E$71+H$63+$I$40</f>
        <v>5321.6867612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1.8866866678672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2015-10-02T05:44:59Z</dcterms:modified>
  <cp:category/>
  <cp:version/>
  <cp:contentType/>
  <cp:contentStatus/>
</cp:coreProperties>
</file>